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" i="1"/>
  <c r="E30"/>
  <c r="D30"/>
  <c r="C30"/>
  <c r="B30"/>
  <c r="F29"/>
  <c r="E29"/>
  <c r="D29"/>
  <c r="H29" s="1"/>
  <c r="C29"/>
  <c r="G29" s="1"/>
  <c r="B29"/>
  <c r="F28"/>
  <c r="E28"/>
  <c r="D28"/>
  <c r="C28"/>
  <c r="G28" s="1"/>
  <c r="B28"/>
  <c r="F27"/>
  <c r="E27"/>
  <c r="D27"/>
  <c r="C27"/>
  <c r="G27" s="1"/>
  <c r="B27"/>
  <c r="F26"/>
  <c r="E26"/>
  <c r="D26"/>
  <c r="C26"/>
  <c r="B26"/>
  <c r="F25"/>
  <c r="E25"/>
  <c r="D25"/>
  <c r="H25" s="1"/>
  <c r="C25"/>
  <c r="G25" s="1"/>
  <c r="B25"/>
  <c r="F24"/>
  <c r="E24"/>
  <c r="D24"/>
  <c r="C24"/>
  <c r="G24" s="1"/>
  <c r="B24"/>
  <c r="F23"/>
  <c r="E23"/>
  <c r="D23"/>
  <c r="C23"/>
  <c r="G23" s="1"/>
  <c r="B23"/>
  <c r="F22"/>
  <c r="E22"/>
  <c r="D22"/>
  <c r="C22"/>
  <c r="B22"/>
  <c r="F21"/>
  <c r="E21"/>
  <c r="D21"/>
  <c r="H21" s="1"/>
  <c r="C21"/>
  <c r="G21" s="1"/>
  <c r="B21"/>
  <c r="F20"/>
  <c r="E20"/>
  <c r="D20"/>
  <c r="C20"/>
  <c r="G20" s="1"/>
  <c r="B20"/>
  <c r="F19"/>
  <c r="F31" s="1"/>
  <c r="E19"/>
  <c r="E31" s="1"/>
  <c r="D19"/>
  <c r="D31" s="1"/>
  <c r="C19"/>
  <c r="C31" s="1"/>
  <c r="B19"/>
  <c r="B31" s="1"/>
  <c r="H23" l="1"/>
  <c r="H27"/>
  <c r="H20"/>
  <c r="H24"/>
  <c r="H26"/>
  <c r="H28"/>
  <c r="G22"/>
  <c r="H22" s="1"/>
  <c r="G26"/>
  <c r="G30"/>
  <c r="H30" s="1"/>
  <c r="G19"/>
  <c r="G31" l="1"/>
  <c r="H19"/>
  <c r="H31" s="1"/>
</calcChain>
</file>

<file path=xl/sharedStrings.xml><?xml version="1.0" encoding="utf-8"?>
<sst xmlns="http://schemas.openxmlformats.org/spreadsheetml/2006/main" count="37" uniqueCount="35">
  <si>
    <t>Согласовано</t>
  </si>
  <si>
    <t>Утверждаю</t>
  </si>
  <si>
    <t>Председатель ППОС АГГПУ Общероссийского Профсоюза образования</t>
  </si>
  <si>
    <t>И.о. ректора АГГПУ им. В.М. Шукшина</t>
  </si>
  <si>
    <t>_________________ Ю.Н. Фролов</t>
  </si>
  <si>
    <t>______________ Е.В. Гусельникова</t>
  </si>
  <si>
    <t>_________________2024 г.</t>
  </si>
  <si>
    <t>______________2024 г.</t>
  </si>
  <si>
    <t>Председатель студенческого совета</t>
  </si>
  <si>
    <t>_________________ Д.А. Черемисин</t>
  </si>
  <si>
    <t>План-график расходования стипендиального фонда в 2024 году за счет средств субсидии федерального бюджета</t>
  </si>
  <si>
    <t>Государственная академическая стипендия студентам</t>
  </si>
  <si>
    <t>Государственная социальная стипендия студентам</t>
  </si>
  <si>
    <t>Государственная стипендия аспирантам</t>
  </si>
  <si>
    <t>Государственная социальная стипендия в повышенном размере студентам 1 и 2 курсов</t>
  </si>
  <si>
    <t>Повышенная государственная академическая стипендия</t>
  </si>
  <si>
    <t>Материальная помощь</t>
  </si>
  <si>
    <t>Всего</t>
  </si>
  <si>
    <t>Размер стипендии на 01.01.2024г. без учета районного коэффициента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</si>
  <si>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</si>
  <si>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</si>
  <si>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</si>
  <si>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</si>
  <si>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</si>
  <si>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</si>
  <si>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</si>
  <si>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</si>
  <si>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</si>
  <si>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</si>
  <si>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</si>
  <si>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</si>
  <si>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И.о. проректора по учебной  работе</t>
  </si>
  <si>
    <t>Е.Г. Голованова</t>
  </si>
  <si>
    <t>Главный бухгалтер</t>
  </si>
  <si>
    <t>Л.Е. Самохина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</si>
</sst>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Fill="1" applyBorder="1"/>
    <xf numFmtId="4" fontId="2" fillId="2" borderId="1" xfId="1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2" fontId="0" fillId="0" borderId="0" xfId="0" applyNumberFormat="1"/>
    <xf numFmtId="4" fontId="0" fillId="0" borderId="0" xfId="0" applyNumberFormat="1" applyBorder="1"/>
    <xf numFmtId="4" fontId="6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2" fontId="7" fillId="0" borderId="0" xfId="1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13" workbookViewId="0">
      <selection activeCell="A18" sqref="A18"/>
    </sheetView>
  </sheetViews>
  <sheetFormatPr defaultRowHeight="15"/>
  <cols>
    <col min="1" max="1" width="11.85546875" customWidth="1"/>
    <col min="2" max="2" width="14.7109375" customWidth="1"/>
    <col min="3" max="3" width="14" customWidth="1"/>
    <col min="4" max="4" width="13" customWidth="1"/>
    <col min="5" max="6" width="13.140625" customWidth="1"/>
    <col min="7" max="7" width="14.140625" customWidth="1"/>
    <col min="8" max="8" width="28.28515625" customWidth="1"/>
  </cols>
  <sheetData>
    <row r="1" spans="1:8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>
      <c r="A2" s="3" t="s">
        <v>2</v>
      </c>
      <c r="B2" s="3"/>
      <c r="C2" s="3"/>
      <c r="D2" s="4"/>
      <c r="E2" s="1"/>
      <c r="F2" s="1"/>
      <c r="G2" s="5" t="s">
        <v>3</v>
      </c>
      <c r="H2" s="5"/>
    </row>
    <row r="3" spans="1:8">
      <c r="A3" s="2" t="s">
        <v>4</v>
      </c>
      <c r="B3" s="2"/>
      <c r="C3" s="1"/>
      <c r="D3" s="1"/>
      <c r="E3" s="1"/>
      <c r="F3" s="1"/>
      <c r="G3" s="6" t="s">
        <v>5</v>
      </c>
      <c r="H3" s="6"/>
    </row>
    <row r="4" spans="1:8">
      <c r="A4" s="7" t="s">
        <v>6</v>
      </c>
      <c r="B4" s="7"/>
      <c r="C4" s="7"/>
      <c r="D4" s="2"/>
      <c r="E4" s="1"/>
      <c r="F4" s="1"/>
      <c r="G4" s="6" t="s">
        <v>7</v>
      </c>
      <c r="H4" s="6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 t="s">
        <v>8</v>
      </c>
      <c r="B6" s="1"/>
      <c r="C6" s="1"/>
      <c r="D6" s="1"/>
      <c r="E6" s="1"/>
      <c r="F6" s="1"/>
      <c r="G6" s="1"/>
      <c r="H6" s="1"/>
    </row>
    <row r="7" spans="1:8">
      <c r="A7" s="1" t="s">
        <v>9</v>
      </c>
      <c r="B7" s="1"/>
      <c r="C7" s="1"/>
      <c r="D7" s="1"/>
      <c r="E7" s="8"/>
      <c r="F7" s="8"/>
      <c r="G7" s="1"/>
      <c r="H7" s="1"/>
    </row>
    <row r="8" spans="1:8">
      <c r="A8" s="7" t="s">
        <v>6</v>
      </c>
      <c r="B8" s="7"/>
      <c r="C8" s="7"/>
      <c r="D8" s="2"/>
      <c r="E8" s="9"/>
      <c r="F8" s="9"/>
      <c r="G8" s="1"/>
      <c r="H8" s="1"/>
    </row>
    <row r="15" spans="1:8" ht="15.75">
      <c r="A15" s="10" t="s">
        <v>10</v>
      </c>
      <c r="B15" s="10"/>
      <c r="C15" s="10"/>
      <c r="D15" s="10"/>
      <c r="E15" s="10"/>
      <c r="F15" s="10"/>
      <c r="G15" s="10"/>
      <c r="H15" s="10"/>
    </row>
    <row r="17" spans="1:8" ht="111" customHeight="1">
      <c r="A17" s="11"/>
      <c r="B17" s="12" t="s">
        <v>11</v>
      </c>
      <c r="C17" s="12" t="s">
        <v>12</v>
      </c>
      <c r="D17" s="12" t="s">
        <v>13</v>
      </c>
      <c r="E17" s="13" t="s">
        <v>14</v>
      </c>
      <c r="F17" s="12" t="s">
        <v>15</v>
      </c>
      <c r="G17" s="12" t="s">
        <v>16</v>
      </c>
      <c r="H17" s="14" t="s">
        <v>17</v>
      </c>
    </row>
    <row r="18" spans="1:8" ht="89.25" customHeight="1">
      <c r="A18" s="15" t="s">
        <v>18</v>
      </c>
      <c r="B18" s="16">
        <v>3600</v>
      </c>
      <c r="C18" s="16">
        <v>4500</v>
      </c>
      <c r="D18" s="16">
        <v>6000</v>
      </c>
      <c r="E18" s="16">
        <v>5500</v>
      </c>
      <c r="F18" s="16">
        <v>6000</v>
      </c>
      <c r="G18" s="17"/>
      <c r="H18" s="17"/>
    </row>
    <row r="19" spans="1:8">
      <c r="A19" s="18" t="s">
        <v>19</v>
      </c>
      <c r="B19" s="19">
        <f>695*1.15*3600</f>
        <v>2877299.9999999995</v>
      </c>
      <c r="C19" s="19">
        <f>367*1.15*4500</f>
        <v>1899224.9999999998</v>
      </c>
      <c r="D19" s="19">
        <f>14*1.15*6000</f>
        <v>96599.999999999985</v>
      </c>
      <c r="E19" s="20">
        <f>60*1.15*5500+50</f>
        <v>379550</v>
      </c>
      <c r="F19" s="19">
        <f>41*1.15*6000</f>
        <v>282900</v>
      </c>
      <c r="G19" s="21">
        <f>(B19+C19)*0.25</f>
        <v>1194131.2499999998</v>
      </c>
      <c r="H19" s="22">
        <f>SUM(B19:G19)</f>
        <v>6729706.2499999991</v>
      </c>
    </row>
    <row r="20" spans="1:8">
      <c r="A20" s="18" t="s">
        <v>20</v>
      </c>
      <c r="B20" s="19">
        <f>570*1.15*3600</f>
        <v>2359800</v>
      </c>
      <c r="C20" s="19">
        <f t="shared" ref="C20:C30" si="0">367*1.15*4500</f>
        <v>1899224.9999999998</v>
      </c>
      <c r="D20" s="19">
        <f t="shared" ref="D20:D30" si="1">14*1.15*6000</f>
        <v>96599.999999999985</v>
      </c>
      <c r="E20" s="20">
        <f t="shared" ref="E20:E21" si="2">132*1.15*5500</f>
        <v>834899.99999999988</v>
      </c>
      <c r="F20" s="19">
        <f>40*1.15*6000</f>
        <v>276000</v>
      </c>
      <c r="G20" s="21">
        <f t="shared" ref="G20:G30" si="3">(B20+C20)*0.25</f>
        <v>1064756.25</v>
      </c>
      <c r="H20" s="22">
        <f t="shared" ref="H20:H30" si="4">SUM(B20:G20)</f>
        <v>6531281.25</v>
      </c>
    </row>
    <row r="21" spans="1:8">
      <c r="A21" s="18" t="s">
        <v>21</v>
      </c>
      <c r="B21" s="19">
        <f t="shared" ref="B21:B30" si="5">570*1.15*3600</f>
        <v>2359800</v>
      </c>
      <c r="C21" s="19">
        <f t="shared" si="0"/>
        <v>1899224.9999999998</v>
      </c>
      <c r="D21" s="19">
        <f t="shared" si="1"/>
        <v>96599.999999999985</v>
      </c>
      <c r="E21" s="20">
        <f t="shared" si="2"/>
        <v>834899.99999999988</v>
      </c>
      <c r="F21" s="19">
        <f t="shared" ref="F21:F30" si="6">40*1.15*6000</f>
        <v>276000</v>
      </c>
      <c r="G21" s="21">
        <f t="shared" si="3"/>
        <v>1064756.25</v>
      </c>
      <c r="H21" s="22">
        <f t="shared" si="4"/>
        <v>6531281.25</v>
      </c>
    </row>
    <row r="22" spans="1:8">
      <c r="A22" s="18" t="s">
        <v>22</v>
      </c>
      <c r="B22" s="19">
        <f t="shared" si="5"/>
        <v>2359800</v>
      </c>
      <c r="C22" s="19">
        <f t="shared" si="0"/>
        <v>1899224.9999999998</v>
      </c>
      <c r="D22" s="19">
        <f t="shared" si="1"/>
        <v>96599.999999999985</v>
      </c>
      <c r="E22" s="20">
        <f>132*1.15*5500</f>
        <v>834899.99999999988</v>
      </c>
      <c r="F22" s="19">
        <f t="shared" si="6"/>
        <v>276000</v>
      </c>
      <c r="G22" s="21">
        <f t="shared" si="3"/>
        <v>1064756.25</v>
      </c>
      <c r="H22" s="22">
        <f t="shared" si="4"/>
        <v>6531281.25</v>
      </c>
    </row>
    <row r="23" spans="1:8">
      <c r="A23" s="18" t="s">
        <v>23</v>
      </c>
      <c r="B23" s="19">
        <f t="shared" si="5"/>
        <v>2359800</v>
      </c>
      <c r="C23" s="19">
        <f t="shared" si="0"/>
        <v>1899224.9999999998</v>
      </c>
      <c r="D23" s="19">
        <f t="shared" si="1"/>
        <v>96599.999999999985</v>
      </c>
      <c r="E23" s="20">
        <f t="shared" ref="E23:E26" si="7">133*1.15*5500</f>
        <v>841224.99999999988</v>
      </c>
      <c r="F23" s="19">
        <f t="shared" si="6"/>
        <v>276000</v>
      </c>
      <c r="G23" s="21">
        <f t="shared" si="3"/>
        <v>1064756.25</v>
      </c>
      <c r="H23" s="22">
        <f t="shared" si="4"/>
        <v>6537606.25</v>
      </c>
    </row>
    <row r="24" spans="1:8">
      <c r="A24" s="18" t="s">
        <v>24</v>
      </c>
      <c r="B24" s="19">
        <f t="shared" si="5"/>
        <v>2359800</v>
      </c>
      <c r="C24" s="19">
        <f t="shared" si="0"/>
        <v>1899224.9999999998</v>
      </c>
      <c r="D24" s="19">
        <f t="shared" si="1"/>
        <v>96599.999999999985</v>
      </c>
      <c r="E24" s="20">
        <f t="shared" si="7"/>
        <v>841224.99999999988</v>
      </c>
      <c r="F24" s="19">
        <f t="shared" si="6"/>
        <v>276000</v>
      </c>
      <c r="G24" s="21">
        <f t="shared" si="3"/>
        <v>1064756.25</v>
      </c>
      <c r="H24" s="22">
        <f t="shared" si="4"/>
        <v>6537606.25</v>
      </c>
    </row>
    <row r="25" spans="1:8">
      <c r="A25" s="18" t="s">
        <v>25</v>
      </c>
      <c r="B25" s="19">
        <f t="shared" si="5"/>
        <v>2359800</v>
      </c>
      <c r="C25" s="19">
        <f t="shared" si="0"/>
        <v>1899224.9999999998</v>
      </c>
      <c r="D25" s="19">
        <f t="shared" si="1"/>
        <v>96599.999999999985</v>
      </c>
      <c r="E25" s="20">
        <f t="shared" si="7"/>
        <v>841224.99999999988</v>
      </c>
      <c r="F25" s="19">
        <f t="shared" si="6"/>
        <v>276000</v>
      </c>
      <c r="G25" s="21">
        <f t="shared" si="3"/>
        <v>1064756.25</v>
      </c>
      <c r="H25" s="22">
        <f t="shared" si="4"/>
        <v>6537606.25</v>
      </c>
    </row>
    <row r="26" spans="1:8">
      <c r="A26" s="23" t="s">
        <v>26</v>
      </c>
      <c r="B26" s="19">
        <f t="shared" si="5"/>
        <v>2359800</v>
      </c>
      <c r="C26" s="19">
        <f t="shared" si="0"/>
        <v>1899224.9999999998</v>
      </c>
      <c r="D26" s="19">
        <f t="shared" si="1"/>
        <v>96599.999999999985</v>
      </c>
      <c r="E26" s="20">
        <f t="shared" si="7"/>
        <v>841224.99999999988</v>
      </c>
      <c r="F26" s="19">
        <f t="shared" si="6"/>
        <v>276000</v>
      </c>
      <c r="G26" s="21">
        <f t="shared" si="3"/>
        <v>1064756.25</v>
      </c>
      <c r="H26" s="20">
        <f t="shared" si="4"/>
        <v>6537606.25</v>
      </c>
    </row>
    <row r="27" spans="1:8">
      <c r="A27" s="18" t="s">
        <v>27</v>
      </c>
      <c r="B27" s="19">
        <f t="shared" si="5"/>
        <v>2359800</v>
      </c>
      <c r="C27" s="19">
        <f t="shared" si="0"/>
        <v>1899224.9999999998</v>
      </c>
      <c r="D27" s="19">
        <f t="shared" si="1"/>
        <v>96599.999999999985</v>
      </c>
      <c r="E27" s="20">
        <f>60*1.15*5500</f>
        <v>379500</v>
      </c>
      <c r="F27" s="19">
        <f t="shared" si="6"/>
        <v>276000</v>
      </c>
      <c r="G27" s="21">
        <f t="shared" si="3"/>
        <v>1064756.25</v>
      </c>
      <c r="H27" s="22">
        <f t="shared" si="4"/>
        <v>6075881.25</v>
      </c>
    </row>
    <row r="28" spans="1:8">
      <c r="A28" s="18" t="s">
        <v>28</v>
      </c>
      <c r="B28" s="19">
        <f t="shared" si="5"/>
        <v>2359800</v>
      </c>
      <c r="C28" s="19">
        <f t="shared" si="0"/>
        <v>1899224.9999999998</v>
      </c>
      <c r="D28" s="19">
        <f t="shared" si="1"/>
        <v>96599.999999999985</v>
      </c>
      <c r="E28" s="20">
        <f t="shared" ref="E28:E30" si="8">60*1.15*5500</f>
        <v>379500</v>
      </c>
      <c r="F28" s="19">
        <f t="shared" si="6"/>
        <v>276000</v>
      </c>
      <c r="G28" s="21">
        <f t="shared" si="3"/>
        <v>1064756.25</v>
      </c>
      <c r="H28" s="22">
        <f t="shared" si="4"/>
        <v>6075881.25</v>
      </c>
    </row>
    <row r="29" spans="1:8">
      <c r="A29" s="18" t="s">
        <v>29</v>
      </c>
      <c r="B29" s="19">
        <f t="shared" si="5"/>
        <v>2359800</v>
      </c>
      <c r="C29" s="19">
        <f t="shared" si="0"/>
        <v>1899224.9999999998</v>
      </c>
      <c r="D29" s="19">
        <f t="shared" si="1"/>
        <v>96599.999999999985</v>
      </c>
      <c r="E29" s="20">
        <f t="shared" si="8"/>
        <v>379500</v>
      </c>
      <c r="F29" s="19">
        <f t="shared" si="6"/>
        <v>276000</v>
      </c>
      <c r="G29" s="21">
        <f t="shared" si="3"/>
        <v>1064756.25</v>
      </c>
      <c r="H29" s="22">
        <f t="shared" si="4"/>
        <v>6075881.25</v>
      </c>
    </row>
    <row r="30" spans="1:8">
      <c r="A30" s="18" t="s">
        <v>30</v>
      </c>
      <c r="B30" s="19">
        <f t="shared" si="5"/>
        <v>2359800</v>
      </c>
      <c r="C30" s="19">
        <f t="shared" si="0"/>
        <v>1899224.9999999998</v>
      </c>
      <c r="D30" s="19">
        <f t="shared" si="1"/>
        <v>96599.999999999985</v>
      </c>
      <c r="E30" s="20">
        <f t="shared" si="8"/>
        <v>379500</v>
      </c>
      <c r="F30" s="19">
        <f t="shared" si="6"/>
        <v>276000</v>
      </c>
      <c r="G30" s="21">
        <f t="shared" si="3"/>
        <v>1064756.25</v>
      </c>
      <c r="H30" s="22">
        <f t="shared" si="4"/>
        <v>6075881.25</v>
      </c>
    </row>
    <row r="31" spans="1:8">
      <c r="A31" s="11" t="s">
        <v>17</v>
      </c>
      <c r="B31" s="22">
        <f>SUM(B19:B30)</f>
        <v>28835100</v>
      </c>
      <c r="C31" s="22">
        <f t="shared" ref="C31:H31" si="9">SUM(C19:C30)</f>
        <v>22790699.999999996</v>
      </c>
      <c r="D31" s="22">
        <f t="shared" si="9"/>
        <v>1159199.9999999998</v>
      </c>
      <c r="E31" s="22">
        <f t="shared" si="9"/>
        <v>7767150</v>
      </c>
      <c r="F31" s="22">
        <f t="shared" si="9"/>
        <v>3318900</v>
      </c>
      <c r="G31" s="22">
        <f t="shared" si="9"/>
        <v>12906450</v>
      </c>
      <c r="H31" s="22">
        <f t="shared" si="9"/>
        <v>76777500</v>
      </c>
    </row>
    <row r="32" spans="1:8">
      <c r="B32" s="24"/>
      <c r="C32" s="24"/>
      <c r="G32" s="25"/>
      <c r="H32" s="26"/>
    </row>
    <row r="33" spans="2:8" ht="15.75">
      <c r="B33" s="27" t="s">
        <v>31</v>
      </c>
      <c r="C33" s="27"/>
      <c r="D33" s="27"/>
      <c r="E33" s="27"/>
      <c r="F33" s="28"/>
      <c r="G33" s="29"/>
      <c r="H33" s="28" t="s">
        <v>32</v>
      </c>
    </row>
    <row r="34" spans="2:8" ht="15.75">
      <c r="B34" s="29"/>
      <c r="C34" s="29"/>
      <c r="D34" s="29"/>
      <c r="E34" s="29"/>
      <c r="F34" s="29"/>
      <c r="G34" s="29"/>
      <c r="H34" s="30"/>
    </row>
    <row r="35" spans="2:8" ht="15.75">
      <c r="B35" s="28"/>
      <c r="C35" s="28"/>
      <c r="D35" s="28"/>
      <c r="E35" s="28"/>
      <c r="F35" s="28"/>
      <c r="G35" s="29"/>
      <c r="H35" s="28"/>
    </row>
    <row r="36" spans="2:8" ht="15.75">
      <c r="B36" s="28" t="s">
        <v>33</v>
      </c>
      <c r="C36" s="28"/>
      <c r="D36" s="28"/>
      <c r="E36" s="28"/>
      <c r="F36" s="28"/>
      <c r="G36" s="29"/>
      <c r="H36" s="1" t="s">
        <v>34</v>
      </c>
    </row>
  </sheetData>
  <mergeCells count="8">
    <mergeCell ref="A15:H15"/>
    <mergeCell ref="B33:E33"/>
    <mergeCell ref="A2:C2"/>
    <mergeCell ref="G2:H2"/>
    <mergeCell ref="G3:H3"/>
    <mergeCell ref="A4:C4"/>
    <mergeCell ref="G4:H4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2024-01-19T01:38:12Z</dcterms:modified>
</cp:coreProperties>
</file>